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Trm-fileserver2\d\共有\03住民福祉課\簡易水道＿R4年度から\2022（R4）年度\002_沖縄県関係\市町村課\20230120〆切り_【ご依頼】公営企業に係る経営比較分析表（令和３年度決算）の分析等について\"/>
    </mc:Choice>
  </mc:AlternateContent>
  <xr:revisionPtr revIDLastSave="0" documentId="13_ncr:1_{4C9B5041-19DB-4980-B39F-7DE3C8DE7203}" xr6:coauthVersionLast="47" xr6:coauthVersionMax="47" xr10:uidLastSave="{00000000-0000-0000-0000-000000000000}"/>
  <workbookProtection workbookAlgorithmName="SHA-512" workbookHashValue="x111C0MbGopP6czrppKfNmQhKe/CJyU2Qgxc2YsIsgzDM25suuBdfq/OZpY9meZuJjYH4Okin1/BrqxSDSPdUQ==" workbookSaltValue="pus+rtX7zRM16ObTmSjeug==" workbookSpinCount="100000" lockStructure="1"/>
  <bookViews>
    <workbookView xWindow="-120" yWindow="-120" windowWidth="20730" windowHeight="1131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<sst xmlns="http://schemas.openxmlformats.org/spreadsheetml/2006/main" count="233" uniqueCount="117">
  <si>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</si>
  <si>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</si>
  <si>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</si>
  <si>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</si>
  <si>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</si>
  <si>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</si>
  <si>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</si>
  <si>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</si>
  <si>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</si>
  <si>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</si>
  <si>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</si>
  <si>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</si>
  <si>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</si>
  <si>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</si>
  <si>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</si>
  <si>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</si>
  <si>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</si>
  <si>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</si>
  <si>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</si>
  <si>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</si>
  <si>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</si>
  <si>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</si>
  <si>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</si>
  <si>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</si>
  <si>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</si>
  <si>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</si>
  <si>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</si>
  <si>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</si>
  <si>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</si>
  <si>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</si>
  <si>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</si>
  <si>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</si>
  <si>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</si>
  <si>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</si>
  <si>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</si>
  <si>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</si>
  <si>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</si>
  <si>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</si>
  <si>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</si>
  <si>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</si>
  <si>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</si>
  <si>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</si>
  <si>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</si>
  <si>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</si>
  <si>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</si>
  <si>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</si>
  <si>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</si>
  <si>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</si>
  <si>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</si>
  <si>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</si>
  <si>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</si>
  <si>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</si>
  <si>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</si>
  <si>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</si>
  <si>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</si>
  <si>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</si>
  <si>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</si>
  <si>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</si>
  <si>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</si>
  <si>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</si>
  <si>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</si>
  <si>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</si>
  <si>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</si>
  <si>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</si>
  <si>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</si>
  <si>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</si>
  <si>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</si>
  <si>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</si>
  <si>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</si>
  <si>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</si>
  <si>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</si>
  <si>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</si>
  <si>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</si>
  <si>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</si>
  <si>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</si>
  <si>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</si>
  <si>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</si>
  <si>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</si>
  <si>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</si>
  <si>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</si>
  <si>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</si>
  <si>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</si>
  <si>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</si>
  <si>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</si>
  <si>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</si>
  <si>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</si>
  <si>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</si>
  <si>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</si>
  <si>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</si>
  <si>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</si>
  <si>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</si>
  <si>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</si>
  <si>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</si>
  <si>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</si>
  <si>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</si>
  <si>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</si>
  <si>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多良間村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</si>
  <si>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</si>
  <si>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</si>
  <si>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</si>
  <si>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</si>
  <si>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</si>
  <si>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</si>
  <si>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</si>
  <si>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</si>
  <si>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</si>
  <si>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</si>
  <si>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</si>
  <si>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</si>
  <si>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</si>
  <si>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</si>
  <si>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</si>
  <si>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</si>
  <si>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</si>
  <si>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・浄水処理施設
　本村の浄水処理施設は供用開始から25年目を迎えており、早めの更新が求められているが、県の広域化推進プランの内容を確認しながら、更新計画を策定します。
・管路
　本村の管路は、古いものでは昭和50年代のVP管が残っており、早めの更新が求められている。
現在、令和6年度から国庫補助を受けて更新を実施するよう準備を進めているところです。</t>
    <rPh sb="1" eb="3">
      <t>ジョウスイ</t>
    </rPh>
    <rPh sb="3" eb="5">
      <t>ショリ</t>
    </rPh>
    <rPh sb="5" eb="7">
      <t>シセツ</t>
    </rPh>
    <rPh sb="9" eb="11">
      <t>ホンソン</t>
    </rPh>
    <rPh sb="12" eb="14">
      <t>ジョウスイ</t>
    </rPh>
    <rPh sb="14" eb="16">
      <t>ショリ</t>
    </rPh>
    <rPh sb="16" eb="18">
      <t>シセツ</t>
    </rPh>
    <rPh sb="19" eb="21">
      <t>キョウヨウ</t>
    </rPh>
    <rPh sb="21" eb="23">
      <t>カイシ</t>
    </rPh>
    <rPh sb="27" eb="29">
      <t>ネンメ</t>
    </rPh>
    <rPh sb="30" eb="31">
      <t>ムカ</t>
    </rPh>
    <rPh sb="36" eb="37">
      <t>ハヤ</t>
    </rPh>
    <rPh sb="39" eb="41">
      <t>コウシン</t>
    </rPh>
    <rPh sb="42" eb="43">
      <t>モト</t>
    </rPh>
    <rPh sb="51" eb="52">
      <t>ケン</t>
    </rPh>
    <rPh sb="53" eb="56">
      <t>コウイキカ</t>
    </rPh>
    <rPh sb="56" eb="58">
      <t>スイシン</t>
    </rPh>
    <rPh sb="62" eb="64">
      <t>ナイヨウ</t>
    </rPh>
    <rPh sb="65" eb="67">
      <t>カクニン</t>
    </rPh>
    <rPh sb="72" eb="74">
      <t>コウシン</t>
    </rPh>
    <rPh sb="74" eb="76">
      <t>ケイカク</t>
    </rPh>
    <rPh sb="77" eb="79">
      <t>サクテイ</t>
    </rPh>
    <rPh sb="85" eb="87">
      <t>カンロ</t>
    </rPh>
    <rPh sb="89" eb="91">
      <t>ホンソン</t>
    </rPh>
    <rPh sb="92" eb="94">
      <t>カンロ</t>
    </rPh>
    <rPh sb="96" eb="97">
      <t>フル</t>
    </rPh>
    <rPh sb="102" eb="104">
      <t>ショウワ</t>
    </rPh>
    <rPh sb="106" eb="108">
      <t>ネンダイ</t>
    </rPh>
    <rPh sb="111" eb="112">
      <t>カン</t>
    </rPh>
    <rPh sb="113" eb="114">
      <t>ノコ</t>
    </rPh>
    <rPh sb="119" eb="120">
      <t>ハヤ</t>
    </rPh>
    <rPh sb="122" eb="124">
      <t>コウシン</t>
    </rPh>
    <rPh sb="125" eb="126">
      <t>モト</t>
    </rPh>
    <rPh sb="134" eb="136">
      <t>ゲンザイ</t>
    </rPh>
    <rPh sb="137" eb="139">
      <t>レイワ</t>
    </rPh>
    <rPh sb="140" eb="142">
      <t>ネンド</t>
    </rPh>
    <rPh sb="144" eb="146">
      <t>コッコ</t>
    </rPh>
    <rPh sb="146" eb="148">
      <t>ホジョ</t>
    </rPh>
    <rPh sb="149" eb="150">
      <t>ウ</t>
    </rPh>
    <rPh sb="152" eb="154">
      <t>コウシン</t>
    </rPh>
    <rPh sb="155" eb="157">
      <t>ジッシ</t>
    </rPh>
    <rPh sb="161" eb="163">
      <t>ジュンビ</t>
    </rPh>
    <rPh sb="164" eb="165">
      <t>スス</t>
    </rPh>
    <phoneticPr fontId="4"/>
  </si>
  <si>
    <t>　令和6年度から、公営企業会計法適用がスタートします。
　それにより、経営状況の『見える化』を進め、経営の健全化に努めて行きたいと考えています。
　現在、管路の更新事業が平成28年度から行われていないので、適切な施設の更新を行い、有収率の向上に戸止めて行きたいと思います。
　沖縄県水道広域化への早めの参加を求めて、低廉で完全な水の供給に努めて行きたいと思います。</t>
    <rPh sb="1" eb="3">
      <t>レイワ</t>
    </rPh>
    <rPh sb="4" eb="6">
      <t>ネンド</t>
    </rPh>
    <rPh sb="9" eb="11">
      <t>コウエイ</t>
    </rPh>
    <rPh sb="11" eb="13">
      <t>キギョウ</t>
    </rPh>
    <rPh sb="13" eb="15">
      <t>カイケイ</t>
    </rPh>
    <rPh sb="15" eb="18">
      <t>ホウテキヨウ</t>
    </rPh>
    <rPh sb="35" eb="37">
      <t>ケイエイ</t>
    </rPh>
    <rPh sb="37" eb="39">
      <t>ジョウキョウ</t>
    </rPh>
    <rPh sb="41" eb="42">
      <t>ミ</t>
    </rPh>
    <rPh sb="44" eb="45">
      <t>カ</t>
    </rPh>
    <rPh sb="47" eb="48">
      <t>スス</t>
    </rPh>
    <rPh sb="50" eb="52">
      <t>ケイエイ</t>
    </rPh>
    <rPh sb="53" eb="56">
      <t>ケンゼンカ</t>
    </rPh>
    <rPh sb="57" eb="58">
      <t>ツト</t>
    </rPh>
    <rPh sb="60" eb="61">
      <t>イ</t>
    </rPh>
    <rPh sb="65" eb="66">
      <t>カンガ</t>
    </rPh>
    <rPh sb="75" eb="77">
      <t>ゲンザイ</t>
    </rPh>
    <rPh sb="78" eb="80">
      <t>カンロ</t>
    </rPh>
    <rPh sb="81" eb="83">
      <t>コウシン</t>
    </rPh>
    <rPh sb="83" eb="85">
      <t>ジギョウ</t>
    </rPh>
    <rPh sb="86" eb="88">
      <t>ヘイセイ</t>
    </rPh>
    <rPh sb="90" eb="92">
      <t>ネンド</t>
    </rPh>
    <rPh sb="94" eb="95">
      <t>オコナ</t>
    </rPh>
    <rPh sb="104" eb="106">
      <t>テキセツ</t>
    </rPh>
    <rPh sb="107" eb="109">
      <t>シセツ</t>
    </rPh>
    <rPh sb="110" eb="112">
      <t>コウシン</t>
    </rPh>
    <rPh sb="113" eb="114">
      <t>オコナ</t>
    </rPh>
    <rPh sb="116" eb="118">
      <t>ユウシュウ</t>
    </rPh>
    <rPh sb="118" eb="119">
      <t>リツ</t>
    </rPh>
    <rPh sb="120" eb="122">
      <t>コウジョウ</t>
    </rPh>
    <rPh sb="123" eb="124">
      <t>ト</t>
    </rPh>
    <rPh sb="124" eb="125">
      <t>ト</t>
    </rPh>
    <rPh sb="127" eb="128">
      <t>イ</t>
    </rPh>
    <rPh sb="132" eb="133">
      <t>オモ</t>
    </rPh>
    <rPh sb="140" eb="143">
      <t>オキナワケン</t>
    </rPh>
    <rPh sb="143" eb="145">
      <t>スイドウ</t>
    </rPh>
    <rPh sb="145" eb="148">
      <t>コウイキカ</t>
    </rPh>
    <rPh sb="150" eb="151">
      <t>ハヤ</t>
    </rPh>
    <rPh sb="153" eb="155">
      <t>サンカ</t>
    </rPh>
    <rPh sb="156" eb="157">
      <t>モト</t>
    </rPh>
    <rPh sb="160" eb="162">
      <t>テイレン</t>
    </rPh>
    <rPh sb="163" eb="165">
      <t>カンゼン</t>
    </rPh>
    <rPh sb="166" eb="167">
      <t>ミズ</t>
    </rPh>
    <rPh sb="168" eb="170">
      <t>キョウキュウ</t>
    </rPh>
    <rPh sb="171" eb="172">
      <t>ツト</t>
    </rPh>
    <rPh sb="174" eb="175">
      <t>イ</t>
    </rPh>
    <rPh sb="179" eb="180">
      <t>オモ</t>
    </rPh>
    <phoneticPr fontId="4"/>
  </si>
  <si>
    <t>④平均より大幅に低い水準にあるが、令和4年度から新発の起債があるので、比率を注視していきます。
⑤料金回収率
　前年度より7ポイントほど低下しているが、平均より高く、良い方だと思います。
⑥給水原価
　浄水処理施設の老朽化による修繕費などが嵩み、給水原価を押し上げている。広域化の動向を見極めながら、施設の更新計画を立てていきたい。
⑦平均を上回っており、良好だと考えます。引き続き、この状況を維持できるよう取り組みます。
⑧有収率
　今年度、62%台へ急激に低下しているのは、配水流量計の不具合により数値の異常が見られたためです。80%台を維持しているが、率を上げるために、漏水対策、また不明水の対策が必要と考えます。</t>
    <rPh sb="1" eb="3">
      <t>ヘイキン</t>
    </rPh>
    <rPh sb="5" eb="7">
      <t>オオハバ</t>
    </rPh>
    <rPh sb="8" eb="9">
      <t>ヒク</t>
    </rPh>
    <rPh sb="10" eb="12">
      <t>スイジュン</t>
    </rPh>
    <rPh sb="17" eb="19">
      <t>レイワ</t>
    </rPh>
    <rPh sb="20" eb="22">
      <t>ネンド</t>
    </rPh>
    <rPh sb="24" eb="26">
      <t>シンパツ</t>
    </rPh>
    <rPh sb="27" eb="29">
      <t>キサイ</t>
    </rPh>
    <rPh sb="35" eb="37">
      <t>ヒリツ</t>
    </rPh>
    <rPh sb="38" eb="40">
      <t>チュウシ</t>
    </rPh>
    <rPh sb="49" eb="51">
      <t>リョウキン</t>
    </rPh>
    <rPh sb="51" eb="54">
      <t>カイシュウリツ</t>
    </rPh>
    <rPh sb="56" eb="59">
      <t>ゼンネンド</t>
    </rPh>
    <rPh sb="68" eb="70">
      <t>テイカ</t>
    </rPh>
    <rPh sb="76" eb="78">
      <t>ヘイキン</t>
    </rPh>
    <rPh sb="80" eb="81">
      <t>タカ</t>
    </rPh>
    <rPh sb="83" eb="84">
      <t>ヨ</t>
    </rPh>
    <rPh sb="85" eb="86">
      <t>ホウ</t>
    </rPh>
    <rPh sb="88" eb="89">
      <t>オモ</t>
    </rPh>
    <rPh sb="95" eb="99">
      <t>キュウスイゲンカ</t>
    </rPh>
    <rPh sb="101" eb="103">
      <t>ジョウスイ</t>
    </rPh>
    <rPh sb="103" eb="105">
      <t>ショリ</t>
    </rPh>
    <rPh sb="105" eb="107">
      <t>シセツ</t>
    </rPh>
    <rPh sb="108" eb="111">
      <t>ロウキュウカ</t>
    </rPh>
    <rPh sb="114" eb="117">
      <t>シュウゼンヒ</t>
    </rPh>
    <rPh sb="120" eb="121">
      <t>カサ</t>
    </rPh>
    <rPh sb="123" eb="127">
      <t>キュウスイゲンカ</t>
    </rPh>
    <rPh sb="128" eb="129">
      <t>オ</t>
    </rPh>
    <rPh sb="130" eb="131">
      <t>ア</t>
    </rPh>
    <rPh sb="136" eb="139">
      <t>コウイキカ</t>
    </rPh>
    <rPh sb="140" eb="142">
      <t>ドウコウ</t>
    </rPh>
    <rPh sb="143" eb="145">
      <t>ミキワ</t>
    </rPh>
    <rPh sb="150" eb="152">
      <t>シセツ</t>
    </rPh>
    <rPh sb="153" eb="155">
      <t>コウシン</t>
    </rPh>
    <rPh sb="155" eb="157">
      <t>ケイカク</t>
    </rPh>
    <rPh sb="158" eb="159">
      <t>タ</t>
    </rPh>
    <rPh sb="168" eb="170">
      <t>ヘイキン</t>
    </rPh>
    <rPh sb="171" eb="173">
      <t>ウワマワ</t>
    </rPh>
    <rPh sb="178" eb="180">
      <t>リョウコウ</t>
    </rPh>
    <rPh sb="182" eb="183">
      <t>カンガ</t>
    </rPh>
    <rPh sb="187" eb="188">
      <t>ヒ</t>
    </rPh>
    <rPh sb="189" eb="190">
      <t>ツヅ</t>
    </rPh>
    <rPh sb="194" eb="196">
      <t>ジョウキョウ</t>
    </rPh>
    <rPh sb="197" eb="199">
      <t>イジ</t>
    </rPh>
    <rPh sb="204" eb="205">
      <t>ト</t>
    </rPh>
    <rPh sb="206" eb="207">
      <t>ク</t>
    </rPh>
    <rPh sb="213" eb="215">
      <t>ユウシュウ</t>
    </rPh>
    <rPh sb="215" eb="216">
      <t>リツ</t>
    </rPh>
    <rPh sb="218" eb="221">
      <t>コンネンド</t>
    </rPh>
    <rPh sb="225" eb="226">
      <t>ダイ</t>
    </rPh>
    <rPh sb="227" eb="229">
      <t>キュウゲキ</t>
    </rPh>
    <rPh sb="230" eb="232">
      <t>テイカ</t>
    </rPh>
    <rPh sb="239" eb="241">
      <t>ハイスイ</t>
    </rPh>
    <rPh sb="241" eb="244">
      <t>リュウリョウケイ</t>
    </rPh>
    <rPh sb="245" eb="248">
      <t>フグアイ</t>
    </rPh>
    <rPh sb="251" eb="253">
      <t>スウチ</t>
    </rPh>
    <rPh sb="254" eb="256">
      <t>イジョウ</t>
    </rPh>
    <rPh sb="257" eb="258">
      <t>ミ</t>
    </rPh>
    <rPh sb="269" eb="270">
      <t>ダイ</t>
    </rPh>
    <rPh sb="271" eb="273">
      <t>イジ</t>
    </rPh>
    <rPh sb="279" eb="280">
      <t>リツ</t>
    </rPh>
    <rPh sb="281" eb="282">
      <t>ア</t>
    </rPh>
    <rPh sb="288" eb="290">
      <t>ロウスイ</t>
    </rPh>
    <rPh sb="290" eb="292">
      <t>タイサク</t>
    </rPh>
    <rPh sb="295" eb="297">
      <t>フメイ</t>
    </rPh>
    <rPh sb="297" eb="298">
      <t>スイ</t>
    </rPh>
    <rPh sb="299" eb="301">
      <t>タイサク</t>
    </rPh>
    <rPh sb="302" eb="304">
      <t>ヒツヨウ</t>
    </rPh>
    <rPh sb="305" eb="3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</si>
</sst>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37-4406-AAFA-679994DD081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7637-4406-AAFA-679994DD081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67.430000000000007</c:v>
                </c:pt>
                <c:pt idx="1">
                  <c:v>70.849999999999994</c:v>
                </c:pt>
                <c:pt idx="2">
                  <c:v>61.63</c:v>
                </c:pt>
                <c:pt idx="3">
                  <c:v>61.87</c:v>
                </c:pt>
                <c:pt idx="4">
                  <c:v>79.89</c:v>
                </c:pt>
              </c:numCache>
            </c:numRef>
          </c:val>
          <c:extLst>
            <c:ext xmlns:c16="http://schemas.microsoft.com/office/drawing/2014/chart" uri="{C3380CC4-5D6E-409C-BE32-E72D297353CC}">
              <c16:uniqueId val="{00000000-D96C-4E73-A6F2-161A91D0BB1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D96C-4E73-A6F2-161A91D0BB1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c:v>
                </c:pt>
                <c:pt idx="1">
                  <c:v>80</c:v>
                </c:pt>
                <c:pt idx="2">
                  <c:v>80</c:v>
                </c:pt>
                <c:pt idx="3">
                  <c:v>80</c:v>
                </c:pt>
                <c:pt idx="4">
                  <c:v>62.31</c:v>
                </c:pt>
              </c:numCache>
            </c:numRef>
          </c:val>
          <c:extLst>
            <c:ext xmlns:c16="http://schemas.microsoft.com/office/drawing/2014/chart" uri="{C3380CC4-5D6E-409C-BE32-E72D297353CC}">
              <c16:uniqueId val="{00000000-DE8F-49AB-80D0-B6C94F64A09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DE8F-49AB-80D0-B6C94F64A09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140.29</c:v>
                </c:pt>
                <c:pt idx="1">
                  <c:v>99.45</c:v>
                </c:pt>
                <c:pt idx="2">
                  <c:v>121.69</c:v>
                </c:pt>
                <c:pt idx="3">
                  <c:v>103.01</c:v>
                </c:pt>
                <c:pt idx="4">
                  <c:v>98.97</c:v>
                </c:pt>
              </c:numCache>
            </c:numRef>
          </c:val>
          <c:extLst>
            <c:ext xmlns:c16="http://schemas.microsoft.com/office/drawing/2014/chart" uri="{C3380CC4-5D6E-409C-BE32-E72D297353CC}">
              <c16:uniqueId val="{00000000-1EE5-4C23-A334-090A8CF5161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1EE5-4C23-A334-090A8CF5161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08-4F48-9393-F539418313D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08-4F48-9393-F539418313D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B-4C91-BBA1-8F6C734575D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B-4C91-BBA1-8F6C734575D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4-49CE-AA9A-F9F94E93158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4-49CE-AA9A-F9F94E93158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75-4C79-A3AD-C505191E831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75-4C79-A3AD-C505191E831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278.72000000000003</c:v>
                </c:pt>
                <c:pt idx="1">
                  <c:v>264.94</c:v>
                </c:pt>
                <c:pt idx="2">
                  <c:v>240.67</c:v>
                </c:pt>
                <c:pt idx="3">
                  <c:v>215.47</c:v>
                </c:pt>
                <c:pt idx="4">
                  <c:v>175.63</c:v>
                </c:pt>
              </c:numCache>
            </c:numRef>
          </c:val>
          <c:extLst>
            <c:ext xmlns:c16="http://schemas.microsoft.com/office/drawing/2014/chart" uri="{C3380CC4-5D6E-409C-BE32-E72D297353CC}">
              <c16:uniqueId val="{00000000-664A-4993-B75A-6CC57CF88E1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664A-4993-B75A-6CC57CF88E1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59.88</c:v>
                </c:pt>
                <c:pt idx="1">
                  <c:v>58.19</c:v>
                </c:pt>
                <c:pt idx="2">
                  <c:v>55.82</c:v>
                </c:pt>
                <c:pt idx="3">
                  <c:v>62.7</c:v>
                </c:pt>
                <c:pt idx="4">
                  <c:v>55.13</c:v>
                </c:pt>
              </c:numCache>
            </c:numRef>
          </c:val>
          <c:extLst>
            <c:ext xmlns:c16="http://schemas.microsoft.com/office/drawing/2014/chart" uri="{C3380CC4-5D6E-409C-BE32-E72D297353CC}">
              <c16:uniqueId val="{00000000-E884-4610-A1DB-59D28109FA5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E884-4610-A1DB-59D28109FA5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471.06</c:v>
                </c:pt>
                <c:pt idx="1">
                  <c:v>436.58</c:v>
                </c:pt>
                <c:pt idx="2">
                  <c:v>516.79</c:v>
                </c:pt>
                <c:pt idx="3">
                  <c:v>455.44</c:v>
                </c:pt>
                <c:pt idx="4">
                  <c:v>551.70000000000005</c:v>
                </c:pt>
              </c:numCache>
            </c:numRef>
          </c:val>
          <c:extLst>
            <c:ext xmlns:c16="http://schemas.microsoft.com/office/drawing/2014/chart" uri="{C3380CC4-5D6E-409C-BE32-E72D297353CC}">
              <c16:uniqueId val="{00000000-38CD-4E1D-AF7C-C1EF6A2FBD3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38CD-4E1D-AF7C-C1EF6A2FBD3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58"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沖縄県　多良間村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1092</v>
      </c>
      <c r="AM8" s="37"/>
      <c r="AN8" s="37"/>
      <c r="AO8" s="37"/>
      <c r="AP8" s="37"/>
      <c r="AQ8" s="37"/>
      <c r="AR8" s="37"/>
      <c r="AS8" s="37"/>
      <c r="AT8" s="38">
        <f>データ!$S$6</f>
        <v>22</v>
      </c>
      <c r="AU8" s="38"/>
      <c r="AV8" s="38"/>
      <c r="AW8" s="38"/>
      <c r="AX8" s="38"/>
      <c r="AY8" s="38"/>
      <c r="AZ8" s="38"/>
      <c r="BA8" s="38"/>
      <c r="BB8" s="38">
        <f>データ!$T$6</f>
        <v>49.64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99.63</v>
      </c>
      <c r="Q10" s="38"/>
      <c r="R10" s="38"/>
      <c r="S10" s="38"/>
      <c r="T10" s="38"/>
      <c r="U10" s="38"/>
      <c r="V10" s="38"/>
      <c r="W10" s="37">
        <f>データ!$Q$6</f>
        <v>5242</v>
      </c>
      <c r="X10" s="37"/>
      <c r="Y10" s="37"/>
      <c r="Z10" s="37"/>
      <c r="AA10" s="37"/>
      <c r="AB10" s="37"/>
      <c r="AC10" s="37"/>
      <c r="AD10" s="2"/>
      <c r="AE10" s="2"/>
      <c r="AF10" s="2"/>
      <c r="AG10" s="2"/>
      <c r="AH10" s="2"/>
      <c r="AI10" s="2"/>
      <c r="AJ10" s="2"/>
      <c r="AK10" s="2"/>
      <c r="AL10" s="37">
        <f>データ!$U$6</f>
        <v>1085</v>
      </c>
      <c r="AM10" s="37"/>
      <c r="AN10" s="37"/>
      <c r="AO10" s="37"/>
      <c r="AP10" s="37"/>
      <c r="AQ10" s="37"/>
      <c r="AR10" s="37"/>
      <c r="AS10" s="37"/>
      <c r="AT10" s="38">
        <f>データ!$V$6</f>
        <v>19.760000000000002</v>
      </c>
      <c r="AU10" s="38"/>
      <c r="AV10" s="38"/>
      <c r="AW10" s="38"/>
      <c r="AX10" s="38"/>
      <c r="AY10" s="38"/>
      <c r="AZ10" s="38"/>
      <c r="BA10" s="38"/>
      <c r="BB10" s="38">
        <f>データ!$W$6</f>
        <v>54.91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10ERkzSwjOKFMxZctRGgQ29wydDf1uO2SHB2L2b5+KIkuQgdK9Ks9FGT5xIE7HEuEx0YQBP9hYYPFKHRCdSMdw==" saltValue="ERFtMfnwytaf68fY8oks6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473758</v>
      </c>
      <c r="D6" s="20">
        <f t="shared" si="3"/>
        <v>47</v>
      </c>
      <c r="E6" s="20">
        <f t="shared" si="3"/>
        <v>1</v>
      </c>
      <c r="F6" s="20">
        <f t="shared" si="3"/>
        <v>0</v>
      </c>
      <c r="G6" s="20">
        <f t="shared" si="3"/>
        <v>0</v>
      </c>
      <c r="H6" s="20" t="str">
        <f t="shared" si="3"/>
        <v>沖縄県　多良間村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99.63</v>
      </c>
      <c r="Q6" s="21">
        <f t="shared" si="3"/>
        <v>5242</v>
      </c>
      <c r="R6" s="21">
        <f t="shared" si="3"/>
        <v>1092</v>
      </c>
      <c r="S6" s="21">
        <f t="shared" si="3"/>
        <v>22</v>
      </c>
      <c r="T6" s="21">
        <f t="shared" si="3"/>
        <v>49.64</v>
      </c>
      <c r="U6" s="21">
        <f t="shared" si="3"/>
        <v>1085</v>
      </c>
      <c r="V6" s="21">
        <f t="shared" si="3"/>
        <v>19.760000000000002</v>
      </c>
      <c r="W6" s="21">
        <f t="shared" si="3"/>
        <v>54.91</v>
      </c>
      <c r="X6" s="22">
        <f>IF(X7="",NA(),X7)</f>
        <v>140.29</v>
      </c>
      <c r="Y6" s="22">
        <f t="shared" ref="Y6:AG6" si="4">IF(Y7="",NA(),Y7)</f>
        <v>99.45</v>
      </c>
      <c r="Z6" s="22">
        <f t="shared" si="4"/>
        <v>121.69</v>
      </c>
      <c r="AA6" s="22">
        <f t="shared" si="4"/>
        <v>103.01</v>
      </c>
      <c r="AB6" s="22">
        <f t="shared" si="4"/>
        <v>98.97</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278.72000000000003</v>
      </c>
      <c r="BF6" s="22">
        <f t="shared" ref="BF6:BN6" si="7">IF(BF7="",NA(),BF7)</f>
        <v>264.94</v>
      </c>
      <c r="BG6" s="22">
        <f t="shared" si="7"/>
        <v>240.67</v>
      </c>
      <c r="BH6" s="22">
        <f t="shared" si="7"/>
        <v>215.47</v>
      </c>
      <c r="BI6" s="22">
        <f t="shared" si="7"/>
        <v>175.63</v>
      </c>
      <c r="BJ6" s="22">
        <f t="shared" si="7"/>
        <v>1302.33</v>
      </c>
      <c r="BK6" s="22">
        <f t="shared" si="7"/>
        <v>1274.21</v>
      </c>
      <c r="BL6" s="22">
        <f t="shared" si="7"/>
        <v>1183.92</v>
      </c>
      <c r="BM6" s="22">
        <f t="shared" si="7"/>
        <v>1128.72</v>
      </c>
      <c r="BN6" s="22">
        <f t="shared" si="7"/>
        <v>1125.25</v>
      </c>
      <c r="BO6" s="21" t="str">
        <f>IF(BO7="","",IF(BO7="-","【-】","【"&amp;SUBSTITUTE(TEXT(BO7,"#,##0.00"),"-","△")&amp;"】"))</f>
        <v>【940.88】</v>
      </c>
      <c r="BP6" s="22">
        <f>IF(BP7="",NA(),BP7)</f>
        <v>59.88</v>
      </c>
      <c r="BQ6" s="22">
        <f t="shared" ref="BQ6:BY6" si="8">IF(BQ7="",NA(),BQ7)</f>
        <v>58.19</v>
      </c>
      <c r="BR6" s="22">
        <f t="shared" si="8"/>
        <v>55.82</v>
      </c>
      <c r="BS6" s="22">
        <f t="shared" si="8"/>
        <v>62.7</v>
      </c>
      <c r="BT6" s="22">
        <f t="shared" si="8"/>
        <v>55.13</v>
      </c>
      <c r="BU6" s="22">
        <f t="shared" si="8"/>
        <v>40.89</v>
      </c>
      <c r="BV6" s="22">
        <f t="shared" si="8"/>
        <v>41.25</v>
      </c>
      <c r="BW6" s="22">
        <f t="shared" si="8"/>
        <v>42.5</v>
      </c>
      <c r="BX6" s="22">
        <f t="shared" si="8"/>
        <v>41.84</v>
      </c>
      <c r="BY6" s="22">
        <f t="shared" si="8"/>
        <v>41.44</v>
      </c>
      <c r="BZ6" s="21" t="str">
        <f>IF(BZ7="","",IF(BZ7="-","【-】","【"&amp;SUBSTITUTE(TEXT(BZ7,"#,##0.00"),"-","△")&amp;"】"))</f>
        <v>【54.59】</v>
      </c>
      <c r="CA6" s="22">
        <f>IF(CA7="",NA(),CA7)</f>
        <v>471.06</v>
      </c>
      <c r="CB6" s="22">
        <f t="shared" ref="CB6:CJ6" si="9">IF(CB7="",NA(),CB7)</f>
        <v>436.58</v>
      </c>
      <c r="CC6" s="22">
        <f t="shared" si="9"/>
        <v>516.79</v>
      </c>
      <c r="CD6" s="22">
        <f t="shared" si="9"/>
        <v>455.44</v>
      </c>
      <c r="CE6" s="22">
        <f t="shared" si="9"/>
        <v>551.70000000000005</v>
      </c>
      <c r="CF6" s="22">
        <f t="shared" si="9"/>
        <v>383.2</v>
      </c>
      <c r="CG6" s="22">
        <f t="shared" si="9"/>
        <v>383.25</v>
      </c>
      <c r="CH6" s="22">
        <f t="shared" si="9"/>
        <v>377.72</v>
      </c>
      <c r="CI6" s="22">
        <f t="shared" si="9"/>
        <v>390.47</v>
      </c>
      <c r="CJ6" s="22">
        <f t="shared" si="9"/>
        <v>403.61</v>
      </c>
      <c r="CK6" s="21" t="str">
        <f>IF(CK7="","",IF(CK7="-","【-】","【"&amp;SUBSTITUTE(TEXT(CK7,"#,##0.00"),"-","△")&amp;"】"))</f>
        <v>【301.20】</v>
      </c>
      <c r="CL6" s="22">
        <f>IF(CL7="",NA(),CL7)</f>
        <v>67.430000000000007</v>
      </c>
      <c r="CM6" s="22">
        <f t="shared" ref="CM6:CU6" si="10">IF(CM7="",NA(),CM7)</f>
        <v>70.849999999999994</v>
      </c>
      <c r="CN6" s="22">
        <f t="shared" si="10"/>
        <v>61.63</v>
      </c>
      <c r="CO6" s="22">
        <f t="shared" si="10"/>
        <v>61.87</v>
      </c>
      <c r="CP6" s="22">
        <f t="shared" si="10"/>
        <v>79.89</v>
      </c>
      <c r="CQ6" s="22">
        <f t="shared" si="10"/>
        <v>47.95</v>
      </c>
      <c r="CR6" s="22">
        <f t="shared" si="10"/>
        <v>48.26</v>
      </c>
      <c r="CS6" s="22">
        <f t="shared" si="10"/>
        <v>48.01</v>
      </c>
      <c r="CT6" s="22">
        <f t="shared" si="10"/>
        <v>49.08</v>
      </c>
      <c r="CU6" s="22">
        <f t="shared" si="10"/>
        <v>51.46</v>
      </c>
      <c r="CV6" s="21" t="str">
        <f>IF(CV7="","",IF(CV7="-","【-】","【"&amp;SUBSTITUTE(TEXT(CV7,"#,##0.00"),"-","△")&amp;"】"))</f>
        <v>【56.42】</v>
      </c>
      <c r="CW6" s="22">
        <f>IF(CW7="",NA(),CW7)</f>
        <v>80</v>
      </c>
      <c r="CX6" s="22">
        <f t="shared" ref="CX6:DF6" si="11">IF(CX7="",NA(),CX7)</f>
        <v>80</v>
      </c>
      <c r="CY6" s="22">
        <f t="shared" si="11"/>
        <v>80</v>
      </c>
      <c r="CZ6" s="22">
        <f t="shared" si="11"/>
        <v>80</v>
      </c>
      <c r="DA6" s="22">
        <f t="shared" si="11"/>
        <v>62.31</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473758</v>
      </c>
      <c r="D7" s="24">
        <v>47</v>
      </c>
      <c r="E7" s="24">
        <v>1</v>
      </c>
      <c r="F7" s="24">
        <v>0</v>
      </c>
      <c r="G7" s="24">
        <v>0</v>
      </c>
      <c r="H7" s="24" t="s">
        <v>96</v>
      </c>
      <c r="I7" s="24" t="s">
        <v>97</v>
      </c>
      <c r="J7" s="24" t="s">
        <v>98</v>
      </c>
      <c r="K7" s="24" t="s">
        <v>99</v>
      </c>
      <c r="L7" s="24" t="s">
        <v>100</v>
      </c>
      <c r="M7" s="24" t="s">
        <v>101</v>
      </c>
      <c r="N7" s="25" t="s">
        <v>102</v>
      </c>
      <c r="O7" s="25" t="s">
        <v>103</v>
      </c>
      <c r="P7" s="25">
        <v>99.63</v>
      </c>
      <c r="Q7" s="25">
        <v>5242</v>
      </c>
      <c r="R7" s="25">
        <v>1092</v>
      </c>
      <c r="S7" s="25">
        <v>22</v>
      </c>
      <c r="T7" s="25">
        <v>49.64</v>
      </c>
      <c r="U7" s="25">
        <v>1085</v>
      </c>
      <c r="V7" s="25">
        <v>19.760000000000002</v>
      </c>
      <c r="W7" s="25">
        <v>54.91</v>
      </c>
      <c r="X7" s="25">
        <v>140.29</v>
      </c>
      <c r="Y7" s="25">
        <v>99.45</v>
      </c>
      <c r="Z7" s="25">
        <v>121.69</v>
      </c>
      <c r="AA7" s="25">
        <v>103.01</v>
      </c>
      <c r="AB7" s="25">
        <v>98.97</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278.72000000000003</v>
      </c>
      <c r="BF7" s="25">
        <v>264.94</v>
      </c>
      <c r="BG7" s="25">
        <v>240.67</v>
      </c>
      <c r="BH7" s="25">
        <v>215.47</v>
      </c>
      <c r="BI7" s="25">
        <v>175.63</v>
      </c>
      <c r="BJ7" s="25">
        <v>1302.33</v>
      </c>
      <c r="BK7" s="25">
        <v>1274.21</v>
      </c>
      <c r="BL7" s="25">
        <v>1183.92</v>
      </c>
      <c r="BM7" s="25">
        <v>1128.72</v>
      </c>
      <c r="BN7" s="25">
        <v>1125.25</v>
      </c>
      <c r="BO7" s="25">
        <v>940.88</v>
      </c>
      <c r="BP7" s="25">
        <v>59.88</v>
      </c>
      <c r="BQ7" s="25">
        <v>58.19</v>
      </c>
      <c r="BR7" s="25">
        <v>55.82</v>
      </c>
      <c r="BS7" s="25">
        <v>62.7</v>
      </c>
      <c r="BT7" s="25">
        <v>55.13</v>
      </c>
      <c r="BU7" s="25">
        <v>40.89</v>
      </c>
      <c r="BV7" s="25">
        <v>41.25</v>
      </c>
      <c r="BW7" s="25">
        <v>42.5</v>
      </c>
      <c r="BX7" s="25">
        <v>41.84</v>
      </c>
      <c r="BY7" s="25">
        <v>41.44</v>
      </c>
      <c r="BZ7" s="25">
        <v>54.59</v>
      </c>
      <c r="CA7" s="25">
        <v>471.06</v>
      </c>
      <c r="CB7" s="25">
        <v>436.58</v>
      </c>
      <c r="CC7" s="25">
        <v>516.79</v>
      </c>
      <c r="CD7" s="25">
        <v>455.44</v>
      </c>
      <c r="CE7" s="25">
        <v>551.70000000000005</v>
      </c>
      <c r="CF7" s="25">
        <v>383.2</v>
      </c>
      <c r="CG7" s="25">
        <v>383.25</v>
      </c>
      <c r="CH7" s="25">
        <v>377.72</v>
      </c>
      <c r="CI7" s="25">
        <v>390.47</v>
      </c>
      <c r="CJ7" s="25">
        <v>403.61</v>
      </c>
      <c r="CK7" s="25">
        <v>301.2</v>
      </c>
      <c r="CL7" s="25">
        <v>67.430000000000007</v>
      </c>
      <c r="CM7" s="25">
        <v>70.849999999999994</v>
      </c>
      <c r="CN7" s="25">
        <v>61.63</v>
      </c>
      <c r="CO7" s="25">
        <v>61.87</v>
      </c>
      <c r="CP7" s="25">
        <v>79.89</v>
      </c>
      <c r="CQ7" s="25">
        <v>47.95</v>
      </c>
      <c r="CR7" s="25">
        <v>48.26</v>
      </c>
      <c r="CS7" s="25">
        <v>48.01</v>
      </c>
      <c r="CT7" s="25">
        <v>49.08</v>
      </c>
      <c r="CU7" s="25">
        <v>51.46</v>
      </c>
      <c r="CV7" s="25">
        <v>56.42</v>
      </c>
      <c r="CW7" s="25">
        <v>80</v>
      </c>
      <c r="CX7" s="25">
        <v>80</v>
      </c>
      <c r="CY7" s="25">
        <v>80</v>
      </c>
      <c r="CZ7" s="25">
        <v>80</v>
      </c>
      <c r="DA7" s="25">
        <v>62.31</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tarama</cp:lastModifiedBy>
  <cp:lastPrinted>2023-02-10T06:21:32Z</cp:lastPrinted>
  <dcterms:created xsi:type="dcterms:W3CDTF">2022-12-01T01:12:20Z</dcterms:created>
  <dcterms:modified xsi:type="dcterms:W3CDTF">2023-02-12T23:01:16Z</dcterms:modified>
  <cp:category/>
</cp:coreProperties>
</file>